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услуги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C17" i="1"/>
  <c r="S17" s="1"/>
  <c r="I17"/>
  <c r="J17"/>
  <c r="K17" s="1"/>
  <c r="C18"/>
  <c r="Y17" s="1"/>
  <c r="C19"/>
  <c r="L19" s="1"/>
  <c r="I19"/>
  <c r="J19"/>
  <c r="K19" s="1"/>
  <c r="Q19"/>
  <c r="C20"/>
  <c r="Q20" s="1"/>
  <c r="S20"/>
  <c r="C21"/>
  <c r="S21" s="1"/>
  <c r="I21"/>
  <c r="J21"/>
  <c r="K21" s="1"/>
  <c r="Q21"/>
  <c r="C22"/>
  <c r="S22" s="1"/>
  <c r="C23"/>
  <c r="S23" s="1"/>
  <c r="I23"/>
  <c r="J23"/>
  <c r="K23" s="1"/>
  <c r="L23"/>
  <c r="Q23"/>
  <c r="C24"/>
  <c r="Y24" s="1"/>
  <c r="C25"/>
  <c r="S25" s="1"/>
  <c r="Q25"/>
  <c r="C26"/>
  <c r="Y26" s="1"/>
  <c r="L26"/>
  <c r="C27"/>
  <c r="S27" s="1"/>
  <c r="I27"/>
  <c r="J27"/>
  <c r="K27" s="1"/>
  <c r="L27"/>
  <c r="C28"/>
  <c r="S28" s="1"/>
  <c r="I28"/>
  <c r="J28"/>
  <c r="K28" s="1"/>
  <c r="L28"/>
  <c r="Q28"/>
  <c r="C30"/>
  <c r="L30"/>
  <c r="Q30"/>
  <c r="S30"/>
  <c r="C31"/>
  <c r="Y30" s="1"/>
  <c r="K31"/>
  <c r="C32"/>
  <c r="C33"/>
  <c r="S33" s="1"/>
  <c r="K33"/>
  <c r="L33"/>
  <c r="Q33"/>
  <c r="Y22" l="1"/>
  <c r="L31"/>
  <c r="Q27"/>
  <c r="Q26"/>
  <c r="Q24"/>
  <c r="S19"/>
  <c r="Q18"/>
  <c r="Q31"/>
  <c r="S26"/>
  <c r="S24"/>
  <c r="L21"/>
  <c r="Y19"/>
  <c r="S18"/>
  <c r="S31"/>
  <c r="L17"/>
  <c r="Q17"/>
  <c r="Q22"/>
</calcChain>
</file>

<file path=xl/sharedStrings.xml><?xml version="1.0" encoding="utf-8"?>
<sst xmlns="http://schemas.openxmlformats.org/spreadsheetml/2006/main" count="87" uniqueCount="73">
  <si>
    <t>Ружникова С.А.</t>
  </si>
  <si>
    <t xml:space="preserve">Начальник ФЭО </t>
  </si>
  <si>
    <t>Мелихова Н.Н.</t>
  </si>
  <si>
    <t>Исполнитель</t>
  </si>
  <si>
    <t>Мамеева Е.В.</t>
  </si>
  <si>
    <t>Стоимость на транспортные услуги утверждена  приказом  МУП "Водоканал"  № 415  от 16.12.2024 г.</t>
  </si>
  <si>
    <t>Примечание : В стоимость услуги включены транспортные расходы по доставке рабочих до объекта.</t>
  </si>
  <si>
    <t>Техническое обследование водопроводной сети для абонентов на территории Баклашинского сельского поселения</t>
  </si>
  <si>
    <t>7</t>
  </si>
  <si>
    <t>Техническое обследование водопроводной сети для группы домов при подключении не менее 4-х объектов одновременно.</t>
  </si>
  <si>
    <t>15</t>
  </si>
  <si>
    <t>Техническое обследование водопроводной сети для абонентов с.Введенщина.</t>
  </si>
  <si>
    <t>14</t>
  </si>
  <si>
    <t>Техническое обследование водопроводной сети для абонентов на территории города Шелехова</t>
  </si>
  <si>
    <t>6</t>
  </si>
  <si>
    <t>Техническое обследование водопроводной сети для абонентов города Шелехова, Баклашинского и Олхинского  сельского поселения.</t>
  </si>
  <si>
    <t>13</t>
  </si>
  <si>
    <t>Техническое обследование водопроводной сети для абонентов Марковского муниципального  образования.</t>
  </si>
  <si>
    <t>12</t>
  </si>
  <si>
    <t>Технический надзор до 100  метров для населения с.Введенщина.</t>
  </si>
  <si>
    <t>Технический надзор до 100  метров Баклаши</t>
  </si>
  <si>
    <t>5</t>
  </si>
  <si>
    <t>Технический надзор до 100  метров для населения Баклашинского сельского поселения</t>
  </si>
  <si>
    <t>Технический надзор до 100  метров</t>
  </si>
  <si>
    <t>Технический надзор до 100  метров для населения города Шелехова, Баклашинского и Олхинского сельского поселения.</t>
  </si>
  <si>
    <t>11</t>
  </si>
  <si>
    <t>Технический надзор до 100  метров для населения с.Введенщина и  Марковского муниципального  образования.</t>
  </si>
  <si>
    <t>10</t>
  </si>
  <si>
    <t xml:space="preserve">Приемка в эксплуатацию  приборов учета  холодного  водоснабжения  у Абонентов города Шелехова и  Баклашинского сельского поселения  повторно,  в связи с нарушением  пломбы или знаков  поверки абонентом или третьим лицом, для нежилых помещений. </t>
  </si>
  <si>
    <t>9</t>
  </si>
  <si>
    <t xml:space="preserve">Приемка в эксплуатацию  приборов учета  холодного  водоснабжения  у Абонентов   Марковского муниципального образования повторно , в связи с нарушением  пломбы или знаков  поверки абонентом или третьим лицом, для нежилых помещений. </t>
  </si>
  <si>
    <t>8</t>
  </si>
  <si>
    <t xml:space="preserve">Приемка в эксплуатацию  приборов учета  холодного  водоснабжения  у Абонентов  повторно , в связи с нарушением  пломбы или знаков     поверки абонентом или третьим лицом </t>
  </si>
  <si>
    <t>4</t>
  </si>
  <si>
    <t>Приемка в эксплуатацию  приборов учета  холодного  водоснабжения  у населения города Шелехова и  Баклашинского сельского поселения  повторно,  в связи с нарушением  пломбы или знаков  поверки абонентом или третьим лицом.</t>
  </si>
  <si>
    <t>Приемка в эксплуатацию  приборов учета  холодного  водоснабжения  у населения   Марковского муниципального образования повторно, в связи с нарушением  пломбы или знаков  поверки абонентом или третьим лицом.</t>
  </si>
  <si>
    <t>Подключение (отключение) холодного  водоснабжения  на водопроводном вводе в здание</t>
  </si>
  <si>
    <t>3</t>
  </si>
  <si>
    <t>Подключение (отключение) холодного  водоснабжения  на водопроводном вводе в здание для Абонентов города Шелехова и Баклашинского сельского поселения.</t>
  </si>
  <si>
    <t>Подключение (отключение) холодного  водоснабжения  на водопроводном вводе в здание для Абонентов  Марковского муниципального образования.</t>
  </si>
  <si>
    <t xml:space="preserve">Подключение (отключение) холодного  водоснабжения  в водопроводных  колодцах  Абонентов </t>
  </si>
  <si>
    <t>2</t>
  </si>
  <si>
    <t>Подключение (отключение) холодного  водоснабжения с опломбировкой задвижки в водопроводных колодцах Абонентов города Шелехова и  Баклашинского сельского поселения. В расчет  не включена стоимость по откачиванию воды из водопроводного колодца Абонента.  Данная услуга расчитывается индивидуально, по фактическим затратам.</t>
  </si>
  <si>
    <t>Подключение (отключение) холодного  водоснабжения с опломбировкой задвижки в водопроводных колодцах  Абонентов Марковского муниципального образования. В расчет  не включена стоимость по откачиванию воды из водопроводного колодца Абонента. Данная услуга расчитывается индивидуально, по фактическим затратам.</t>
  </si>
  <si>
    <t>Подключение (отключение) холодного  водоснабжения в водопроводных колодцах  на многоквартирные жилые дома города Шелехова</t>
  </si>
  <si>
    <t>Подключение (отключение) холодного  водоснабжения без опломбировки задвижки в водопроводных колодцах  Абонентов города Шелехова и Баклашинского сельского поселения. В расчет  не включена стоимость по откачиванию воды из водопроводного колодца Абонента.  Данная услуга расчитывается индивидуально, по фактическим затратам.</t>
  </si>
  <si>
    <t>Руб., с учетом НДС</t>
  </si>
  <si>
    <t>%</t>
  </si>
  <si>
    <t xml:space="preserve">Рост, 2023/2024 </t>
  </si>
  <si>
    <t xml:space="preserve"> 2024 год </t>
  </si>
  <si>
    <t>Рост к 2017 году (2018 год не утвержден)</t>
  </si>
  <si>
    <t xml:space="preserve">По расчету на 2019 год </t>
  </si>
  <si>
    <t xml:space="preserve">Рост к утв. тарифам  2018/2017       </t>
  </si>
  <si>
    <r>
      <t xml:space="preserve">По расчету МУП"Водоканал" </t>
    </r>
    <r>
      <rPr>
        <b/>
        <sz val="10"/>
        <color indexed="10"/>
        <rFont val="Times New Roman"/>
        <family val="1"/>
        <charset val="204"/>
      </rPr>
      <t>на 2018 год</t>
    </r>
  </si>
  <si>
    <t xml:space="preserve">Утверждено             на 2017 год постановлением      № 428 па от 03.04.2017 г.  </t>
  </si>
  <si>
    <t>Наименование услуги</t>
  </si>
  <si>
    <t>№</t>
  </si>
  <si>
    <t xml:space="preserve">Стоимость с учетом  НДС, руб.  </t>
  </si>
  <si>
    <t>Наименование услуг</t>
  </si>
  <si>
    <t>№ п/п</t>
  </si>
  <si>
    <t>Стоимость  услуг, оказываемых МУП "Водоканал" на 2019 год</t>
  </si>
  <si>
    <t>Стоимость  услуг, оказываемых муниципальным унитарным предприятием "Водоканал"                                на 2025 год</t>
  </si>
  <si>
    <t>Баймашев  Ю.Н.</t>
  </si>
  <si>
    <t>________________________</t>
  </si>
  <si>
    <t>Лаврухина О.Г.</t>
  </si>
  <si>
    <t>Баймашев Ю.Н.</t>
  </si>
  <si>
    <t>Директор  МУП  "Водоканал"</t>
  </si>
  <si>
    <t xml:space="preserve">И.о. главного инженера </t>
  </si>
  <si>
    <t>Директор МУП  "Водоканал"</t>
  </si>
  <si>
    <t>Утверждаю:</t>
  </si>
  <si>
    <t>Согласовано:</t>
  </si>
  <si>
    <t>от 28.12.2024г. №466</t>
  </si>
  <si>
    <t>Приложение №1 к приказу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</si>
</sst>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%"/>
  </numFmts>
  <fonts count="17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/>
    <xf numFmtId="0" fontId="16" fillId="0" borderId="0">
      <alignment horizontal="left"/>
    </xf>
  </cellStyleXfs>
  <cellXfs count="58">
    <xf numFmtId="0" fontId="0" fillId="0" borderId="0" xfId="0"/>
    <xf numFmtId="0" fontId="1" fillId="0" borderId="0" xfId="1" applyFill="1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wrapText="1"/>
    </xf>
    <xf numFmtId="4" fontId="3" fillId="0" borderId="0" xfId="1" applyNumberFormat="1" applyFont="1" applyFill="1"/>
    <xf numFmtId="0" fontId="4" fillId="0" borderId="0" xfId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 applyAlignment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1" fillId="0" borderId="0" xfId="1" applyFill="1" applyAlignment="1"/>
    <xf numFmtId="0" fontId="3" fillId="0" borderId="0" xfId="1" applyFont="1" applyFill="1" applyAlignment="1">
      <alignment wrapText="1"/>
    </xf>
    <xf numFmtId="0" fontId="5" fillId="0" borderId="1" xfId="1" applyFont="1" applyFill="1" applyBorder="1" applyAlignment="1"/>
    <xf numFmtId="0" fontId="4" fillId="0" borderId="1" xfId="1" applyFont="1" applyFill="1" applyBorder="1" applyAlignment="1">
      <alignment wrapText="1"/>
    </xf>
    <xf numFmtId="2" fontId="1" fillId="0" borderId="0" xfId="1" applyNumberFormat="1" applyFill="1"/>
    <xf numFmtId="164" fontId="1" fillId="0" borderId="0" xfId="1" applyNumberFormat="1" applyFill="1"/>
    <xf numFmtId="165" fontId="1" fillId="0" borderId="2" xfId="1" applyNumberFormat="1" applyFill="1" applyBorder="1" applyAlignment="1"/>
    <xf numFmtId="4" fontId="3" fillId="0" borderId="0" xfId="1" applyNumberFormat="1" applyFont="1" applyFill="1" applyBorder="1" applyAlignment="1">
      <alignment horizontal="center" vertical="top"/>
    </xf>
    <xf numFmtId="165" fontId="3" fillId="0" borderId="0" xfId="1" applyNumberFormat="1" applyFont="1" applyFill="1"/>
    <xf numFmtId="166" fontId="3" fillId="0" borderId="2" xfId="1" applyNumberFormat="1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top"/>
    </xf>
    <xf numFmtId="166" fontId="3" fillId="0" borderId="2" xfId="1" applyNumberFormat="1" applyFont="1" applyFill="1" applyBorder="1" applyAlignment="1">
      <alignment vertical="top"/>
    </xf>
    <xf numFmtId="0" fontId="3" fillId="0" borderId="2" xfId="1" applyFont="1" applyFill="1" applyBorder="1" applyAlignment="1">
      <alignment horizontal="justify" vertical="top" wrapText="1"/>
    </xf>
    <xf numFmtId="49" fontId="3" fillId="0" borderId="2" xfId="1" applyNumberFormat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center" vertical="top"/>
    </xf>
    <xf numFmtId="2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justify" vertical="top" wrapText="1"/>
    </xf>
    <xf numFmtId="49" fontId="4" fillId="0" borderId="2" xfId="1" applyNumberFormat="1" applyFont="1" applyFill="1" applyBorder="1" applyAlignment="1">
      <alignment vertical="top"/>
    </xf>
    <xf numFmtId="165" fontId="1" fillId="0" borderId="2" xfId="1" applyNumberFormat="1" applyFill="1" applyBorder="1"/>
    <xf numFmtId="0" fontId="6" fillId="0" borderId="0" xfId="1" applyFont="1" applyFill="1"/>
    <xf numFmtId="2" fontId="6" fillId="0" borderId="0" xfId="1" applyNumberFormat="1" applyFont="1" applyFill="1"/>
    <xf numFmtId="165" fontId="6" fillId="0" borderId="2" xfId="1" applyNumberFormat="1" applyFont="1" applyFill="1" applyBorder="1"/>
    <xf numFmtId="0" fontId="4" fillId="0" borderId="2" xfId="1" applyFont="1" applyFill="1" applyBorder="1" applyAlignment="1">
      <alignment horizontal="left" vertical="top" wrapText="1"/>
    </xf>
    <xf numFmtId="0" fontId="7" fillId="0" borderId="0" xfId="1" applyFont="1" applyFill="1"/>
    <xf numFmtId="0" fontId="1" fillId="0" borderId="3" xfId="1" applyFill="1" applyBorder="1" applyAlignment="1"/>
    <xf numFmtId="0" fontId="8" fillId="0" borderId="0" xfId="1" applyFont="1" applyFill="1"/>
    <xf numFmtId="0" fontId="9" fillId="0" borderId="2" xfId="1" applyFont="1" applyFill="1" applyBorder="1" applyAlignment="1">
      <alignment horizont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/>
    <xf numFmtId="0" fontId="5" fillId="0" borderId="2" xfId="1" applyFont="1" applyFill="1" applyBorder="1" applyAlignment="1">
      <alignment wrapText="1"/>
    </xf>
    <xf numFmtId="0" fontId="5" fillId="0" borderId="3" xfId="1" applyFont="1" applyFill="1" applyBorder="1" applyAlignment="1">
      <alignment wrapText="1"/>
    </xf>
    <xf numFmtId="0" fontId="10" fillId="0" borderId="4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/>
    <xf numFmtId="0" fontId="12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wrapText="1"/>
    </xf>
    <xf numFmtId="0" fontId="13" fillId="0" borderId="0" xfId="1" applyFont="1" applyFill="1" applyAlignment="1">
      <alignment horizontal="center" wrapText="1"/>
    </xf>
    <xf numFmtId="0" fontId="14" fillId="0" borderId="0" xfId="1" applyFont="1" applyFill="1" applyAlignment="1">
      <alignment horizontal="center" wrapText="1"/>
    </xf>
    <xf numFmtId="0" fontId="10" fillId="0" borderId="0" xfId="1" applyFont="1" applyFill="1"/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Documents\melihova\&#1056;&#1072;&#1073;&#1086;&#1095;&#1080;&#1081;%20&#1089;&#1090;&#1086;&#1083;\2024\2025\&#1088;&#1072;&#1089;&#1095;&#1077;&#1090;&#1099;%20&#1075;&#1086;&#1076;&#1086;&#1074;&#1099;&#1077;\&#1056;&#1072;&#1089;&#1095;&#1077;&#1090;%20&#1085;&#1072;%2025&#1075;%20&#1090;&#1077;&#1093;&#1085;&#1072;&#1076;&#1079;&#1086;&#1088;,%20&#1086;&#1090;&#1082;&#1083;,%20&#1087;&#1086;&#1076;&#1082;&#1083;%20&#1093;&#10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с отключение"/>
      <sheetName val="Свод"/>
      <sheetName val="в колодцах  абонентов "/>
      <sheetName val="в колодцах  аб маркова "/>
      <sheetName val="на водопров вводе юл"/>
      <sheetName val="на вод вводе юл маркова"/>
      <sheetName val="Технадзор"/>
      <sheetName val="тех надзор с транспортомШелехов"/>
      <sheetName val="тех надзор с транспортомВвед"/>
      <sheetName val="тех надзор Маркова с тр "/>
      <sheetName val="приемка сч повт маркова"/>
      <sheetName val="приемка счетчиков повторно"/>
      <sheetName val="прием счет повт неж пом марково"/>
      <sheetName val="прием счет повтор неж пом 04-21"/>
      <sheetName val="группа домов"/>
      <sheetName val="техобследование с тр Ш"/>
      <sheetName val="техобследование с тр Марково"/>
      <sheetName val="техобследование с тр Введен (2)"/>
      <sheetName val="Лист1"/>
      <sheetName val="Технадзор М"/>
      <sheetName val="в колодцах  абонентов"/>
      <sheetName val=" многоквартирные жд ..."/>
      <sheetName val="тех надзор Маркова"/>
    </sheetNames>
    <sheetDataSet>
      <sheetData sheetId="0">
        <row r="29">
          <cell r="G29">
            <v>1950.000165855872</v>
          </cell>
        </row>
      </sheetData>
      <sheetData sheetId="1"/>
      <sheetData sheetId="2">
        <row r="29">
          <cell r="G29">
            <v>2269.9974466399999</v>
          </cell>
        </row>
      </sheetData>
      <sheetData sheetId="3">
        <row r="29">
          <cell r="G29">
            <v>2650.0011412400004</v>
          </cell>
        </row>
      </sheetData>
      <sheetData sheetId="4">
        <row r="25">
          <cell r="G25">
            <v>507.76994039375529</v>
          </cell>
        </row>
        <row r="28">
          <cell r="G28">
            <v>829.9993117937554</v>
          </cell>
        </row>
      </sheetData>
      <sheetData sheetId="5">
        <row r="28">
          <cell r="G28">
            <v>1229.9994237081712</v>
          </cell>
        </row>
      </sheetData>
      <sheetData sheetId="6">
        <row r="45">
          <cell r="G45">
            <v>6199.9904329628789</v>
          </cell>
        </row>
      </sheetData>
      <sheetData sheetId="7">
        <row r="16">
          <cell r="G16">
            <v>7099.9987855628788</v>
          </cell>
        </row>
      </sheetData>
      <sheetData sheetId="8"/>
      <sheetData sheetId="9">
        <row r="16">
          <cell r="G16">
            <v>7800.0003395628792</v>
          </cell>
        </row>
      </sheetData>
      <sheetData sheetId="10">
        <row r="29">
          <cell r="G29">
            <v>1429.9970391554305</v>
          </cell>
        </row>
      </sheetData>
      <sheetData sheetId="11">
        <row r="26">
          <cell r="G26">
            <v>738.94074978416324</v>
          </cell>
        </row>
        <row r="29">
          <cell r="G29">
            <v>1269.9987159841633</v>
          </cell>
        </row>
      </sheetData>
      <sheetData sheetId="12">
        <row r="30">
          <cell r="G30">
            <v>2660.0047047625121</v>
          </cell>
        </row>
      </sheetData>
      <sheetData sheetId="13">
        <row r="30">
          <cell r="G30">
            <v>2339.9998976227985</v>
          </cell>
        </row>
      </sheetData>
      <sheetData sheetId="14">
        <row r="42">
          <cell r="G42">
            <v>5149.9953477119834</v>
          </cell>
        </row>
      </sheetData>
      <sheetData sheetId="15">
        <row r="42">
          <cell r="G42">
            <v>7600.000792422401</v>
          </cell>
        </row>
      </sheetData>
      <sheetData sheetId="16">
        <row r="42">
          <cell r="G42">
            <v>8899.9993560979347</v>
          </cell>
        </row>
      </sheetData>
      <sheetData sheetId="17">
        <row r="42">
          <cell r="G42">
            <v>8699.9980527815042</v>
          </cell>
        </row>
      </sheetData>
      <sheetData sheetId="18"/>
      <sheetData sheetId="19"/>
      <sheetData sheetId="20">
        <row r="26">
          <cell r="G26">
            <v>1217.0740430934541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4"/>
  <sheetViews>
    <sheetView tabSelected="1" zoomScaleNormal="100" workbookViewId="0">
      <selection activeCell="AE15" sqref="AE15"/>
    </sheetView>
  </sheetViews>
  <sheetFormatPr defaultRowHeight="12.75"/>
  <cols>
    <col min="1" max="1" width="3.5703125" style="3" customWidth="1"/>
    <col min="2" max="2" width="63.42578125" style="4" customWidth="1"/>
    <col min="3" max="3" width="28.5703125" style="3" customWidth="1"/>
    <col min="4" max="4" width="0" style="1" hidden="1" customWidth="1"/>
    <col min="5" max="5" width="3.5703125" style="3" hidden="1" customWidth="1"/>
    <col min="6" max="6" width="45.7109375" style="4" hidden="1" customWidth="1"/>
    <col min="7" max="7" width="17" style="3" hidden="1" customWidth="1"/>
    <col min="8" max="8" width="16.85546875" style="3" hidden="1" customWidth="1"/>
    <col min="9" max="9" width="11.28515625" style="3" hidden="1" customWidth="1"/>
    <col min="10" max="10" width="15.5703125" style="3" hidden="1" customWidth="1"/>
    <col min="11" max="11" width="16.140625" style="3" hidden="1" customWidth="1"/>
    <col min="12" max="12" width="13.42578125" style="2" hidden="1" customWidth="1"/>
    <col min="13" max="13" width="0" style="1" hidden="1" customWidth="1"/>
    <col min="14" max="14" width="11.42578125" style="1" hidden="1" customWidth="1"/>
    <col min="15" max="15" width="10.7109375" style="1" hidden="1" customWidth="1"/>
    <col min="16" max="26" width="0" style="1" hidden="1" customWidth="1"/>
    <col min="27" max="16384" width="9.140625" style="1"/>
  </cols>
  <sheetData>
    <row r="1" spans="1:17">
      <c r="C1" s="56" t="s">
        <v>72</v>
      </c>
    </row>
    <row r="2" spans="1:17">
      <c r="C2" s="56" t="s">
        <v>71</v>
      </c>
    </row>
    <row r="3" spans="1:17" s="3" customFormat="1">
      <c r="A3" s="53"/>
      <c r="B3" s="55"/>
      <c r="C3" s="56" t="s">
        <v>69</v>
      </c>
      <c r="E3" s="53"/>
      <c r="F3" s="54" t="s">
        <v>70</v>
      </c>
      <c r="K3" s="57" t="s">
        <v>69</v>
      </c>
    </row>
    <row r="4" spans="1:17" s="3" customFormat="1">
      <c r="B4" s="55"/>
      <c r="C4" s="56" t="s">
        <v>68</v>
      </c>
      <c r="F4" s="54" t="s">
        <v>67</v>
      </c>
      <c r="K4" s="57" t="s">
        <v>66</v>
      </c>
    </row>
    <row r="5" spans="1:17" s="3" customFormat="1">
      <c r="B5" s="55"/>
      <c r="C5" s="6"/>
      <c r="F5" s="54"/>
    </row>
    <row r="6" spans="1:17" s="3" customFormat="1">
      <c r="B6" s="55"/>
      <c r="C6" s="56" t="s">
        <v>65</v>
      </c>
      <c r="F6" s="54"/>
    </row>
    <row r="7" spans="1:17" s="3" customFormat="1" hidden="1">
      <c r="B7" s="55"/>
      <c r="F7" s="54" t="s">
        <v>64</v>
      </c>
      <c r="I7" s="3" t="s">
        <v>63</v>
      </c>
      <c r="K7" s="54" t="s">
        <v>62</v>
      </c>
    </row>
    <row r="8" spans="1:17" hidden="1">
      <c r="B8" s="7"/>
      <c r="C8" s="6"/>
    </row>
    <row r="9" spans="1:17" hidden="1">
      <c r="B9" s="7"/>
      <c r="C9" s="6"/>
    </row>
    <row r="10" spans="1:17" hidden="1">
      <c r="B10" s="7"/>
      <c r="C10" s="6"/>
    </row>
    <row r="11" spans="1:17" s="3" customFormat="1" hidden="1">
      <c r="A11" s="53"/>
      <c r="B11" s="6"/>
      <c r="C11" s="6"/>
      <c r="E11" s="53"/>
    </row>
    <row r="12" spans="1:17" s="3" customFormat="1">
      <c r="A12" s="53"/>
      <c r="B12" s="6"/>
      <c r="C12" s="6"/>
      <c r="E12" s="53"/>
    </row>
    <row r="13" spans="1:17" ht="27" customHeight="1">
      <c r="B13" s="52" t="s">
        <v>61</v>
      </c>
      <c r="C13" s="52"/>
      <c r="F13" s="51" t="s">
        <v>60</v>
      </c>
      <c r="G13" s="51"/>
      <c r="H13" s="51"/>
      <c r="I13" s="51"/>
      <c r="J13" s="51"/>
      <c r="K13" s="51"/>
    </row>
    <row r="14" spans="1:17">
      <c r="A14" s="49"/>
      <c r="B14" s="50"/>
      <c r="C14" s="49"/>
      <c r="E14" s="49"/>
      <c r="F14" s="50"/>
      <c r="I14" s="49"/>
      <c r="J14" s="43"/>
      <c r="K14" s="49"/>
    </row>
    <row r="15" spans="1:17" ht="46.15" customHeight="1">
      <c r="A15" s="48" t="s">
        <v>59</v>
      </c>
      <c r="B15" s="47" t="s">
        <v>58</v>
      </c>
      <c r="C15" s="47" t="s">
        <v>57</v>
      </c>
      <c r="E15" s="46" t="s">
        <v>56</v>
      </c>
      <c r="F15" s="45" t="s">
        <v>55</v>
      </c>
      <c r="G15" s="44" t="s">
        <v>54</v>
      </c>
      <c r="H15" s="44" t="s">
        <v>53</v>
      </c>
      <c r="I15" s="44" t="s">
        <v>52</v>
      </c>
      <c r="J15" s="44" t="s">
        <v>51</v>
      </c>
      <c r="K15" s="44" t="s">
        <v>50</v>
      </c>
      <c r="N15" s="43"/>
      <c r="O15" s="42" t="s">
        <v>49</v>
      </c>
      <c r="Q15" s="30" t="s">
        <v>48</v>
      </c>
    </row>
    <row r="16" spans="1:17" s="34" customFormat="1" ht="9.6" customHeight="1">
      <c r="A16" s="41"/>
      <c r="B16" s="40"/>
      <c r="C16" s="40"/>
      <c r="E16" s="39"/>
      <c r="F16" s="38"/>
      <c r="G16" s="37" t="s">
        <v>46</v>
      </c>
      <c r="H16" s="37" t="s">
        <v>46</v>
      </c>
      <c r="I16" s="37" t="s">
        <v>47</v>
      </c>
      <c r="J16" s="37" t="s">
        <v>46</v>
      </c>
      <c r="K16" s="37" t="s">
        <v>46</v>
      </c>
      <c r="L16" s="36"/>
      <c r="O16" s="35"/>
    </row>
    <row r="17" spans="1:25" ht="60.75" customHeight="1">
      <c r="A17" s="28">
        <v>1</v>
      </c>
      <c r="B17" s="27" t="s">
        <v>45</v>
      </c>
      <c r="C17" s="26">
        <f>'[1]дс отключение'!G29</f>
        <v>1950.000165855872</v>
      </c>
      <c r="E17" s="24">
        <v>1</v>
      </c>
      <c r="F17" s="23" t="s">
        <v>44</v>
      </c>
      <c r="G17" s="21">
        <v>803.61</v>
      </c>
      <c r="H17" s="21">
        <v>835.75440000000003</v>
      </c>
      <c r="I17" s="20">
        <f>H17/G17</f>
        <v>1.04</v>
      </c>
      <c r="J17" s="21" t="e">
        <f>#REF!</f>
        <v>#REF!</v>
      </c>
      <c r="K17" s="20" t="e">
        <f>J17/G17</f>
        <v>#REF!</v>
      </c>
      <c r="L17" s="19">
        <f>C17-O17</f>
        <v>100.00016585587196</v>
      </c>
      <c r="O17" s="29">
        <v>1850</v>
      </c>
      <c r="Q17" s="16">
        <f>C17/O17*100-100</f>
        <v>5.4054143705876783</v>
      </c>
      <c r="S17" s="15">
        <f>C17-O17</f>
        <v>100.00016585587196</v>
      </c>
      <c r="Y17" s="15">
        <f>C18-C19</f>
        <v>380.00369460000047</v>
      </c>
    </row>
    <row r="18" spans="1:25" ht="51.75" customHeight="1">
      <c r="A18" s="28" t="s">
        <v>41</v>
      </c>
      <c r="B18" s="33" t="s">
        <v>43</v>
      </c>
      <c r="C18" s="26">
        <f>'[1]в колодцах  аб маркова '!G29</f>
        <v>2650.0011412400004</v>
      </c>
      <c r="E18" s="24"/>
      <c r="F18" s="23"/>
      <c r="G18" s="21"/>
      <c r="H18" s="21"/>
      <c r="I18" s="20"/>
      <c r="J18" s="21"/>
      <c r="K18" s="20"/>
      <c r="L18" s="19"/>
      <c r="O18" s="29">
        <v>2500</v>
      </c>
      <c r="Q18" s="16">
        <f>C18/O18*100-100</f>
        <v>6.0000456496000112</v>
      </c>
      <c r="S18" s="15">
        <f>C18-O18</f>
        <v>150.00114124000038</v>
      </c>
    </row>
    <row r="19" spans="1:25" ht="61.5" customHeight="1">
      <c r="A19" s="28" t="s">
        <v>37</v>
      </c>
      <c r="B19" s="27" t="s">
        <v>42</v>
      </c>
      <c r="C19" s="26">
        <f>'[1]в колодцах  абонентов '!G29</f>
        <v>2269.9974466399999</v>
      </c>
      <c r="E19" s="24" t="s">
        <v>41</v>
      </c>
      <c r="F19" s="23" t="s">
        <v>40</v>
      </c>
      <c r="G19" s="21">
        <v>932.21</v>
      </c>
      <c r="H19" s="21">
        <v>969.49840000000006</v>
      </c>
      <c r="I19" s="20">
        <f>H19/G19</f>
        <v>1.04</v>
      </c>
      <c r="J19" s="21">
        <f>'[1]в колодцах  абонентов'!G26</f>
        <v>1217.0740430934541</v>
      </c>
      <c r="K19" s="20">
        <f>J19/G19</f>
        <v>1.3055792612109438</v>
      </c>
      <c r="L19" s="19">
        <f>C19-O19</f>
        <v>119.99744663999991</v>
      </c>
      <c r="O19" s="29">
        <v>2150</v>
      </c>
      <c r="Q19" s="16">
        <f>C19/O19*100-100</f>
        <v>5.5812765879069701</v>
      </c>
      <c r="S19" s="15">
        <f>C19-O19</f>
        <v>119.99744663999991</v>
      </c>
      <c r="Y19" s="15">
        <f>C20-C21</f>
        <v>400.00011191441581</v>
      </c>
    </row>
    <row r="20" spans="1:25" ht="24">
      <c r="A20" s="28" t="s">
        <v>33</v>
      </c>
      <c r="B20" s="27" t="s">
        <v>39</v>
      </c>
      <c r="C20" s="26">
        <f>'[1]на вод вводе юл маркова'!G28</f>
        <v>1229.9994237081712</v>
      </c>
      <c r="E20" s="24"/>
      <c r="F20" s="23"/>
      <c r="G20" s="21"/>
      <c r="H20" s="21"/>
      <c r="I20" s="20"/>
      <c r="J20" s="21"/>
      <c r="K20" s="20"/>
      <c r="L20" s="19"/>
      <c r="O20" s="29">
        <v>1165</v>
      </c>
      <c r="Q20" s="16">
        <f>C20/O20*100-100</f>
        <v>5.5793496745211399</v>
      </c>
      <c r="S20" s="15">
        <f>C20-O20</f>
        <v>64.999423708171207</v>
      </c>
    </row>
    <row r="21" spans="1:25" ht="25.5">
      <c r="A21" s="28" t="s">
        <v>21</v>
      </c>
      <c r="B21" s="27" t="s">
        <v>38</v>
      </c>
      <c r="C21" s="26">
        <f>'[1]на водопров вводе юл'!G28</f>
        <v>829.9993117937554</v>
      </c>
      <c r="E21" s="24" t="s">
        <v>37</v>
      </c>
      <c r="F21" s="23" t="s">
        <v>36</v>
      </c>
      <c r="G21" s="21">
        <v>269.93</v>
      </c>
      <c r="H21" s="21">
        <v>280.72720000000004</v>
      </c>
      <c r="I21" s="20">
        <f>H21/G21</f>
        <v>1.04</v>
      </c>
      <c r="J21" s="21">
        <f>'[1]на водопров вводе юл'!G25</f>
        <v>507.76994039375529</v>
      </c>
      <c r="K21" s="20">
        <f>J21/G21</f>
        <v>1.8811171058932141</v>
      </c>
      <c r="L21" s="19">
        <f>C21-O21</f>
        <v>43.999311793755396</v>
      </c>
      <c r="O21" s="29">
        <v>786</v>
      </c>
      <c r="Q21" s="16">
        <f>C21/O21*100-100</f>
        <v>5.5978768185439378</v>
      </c>
      <c r="S21" s="15">
        <f>C21-O21</f>
        <v>43.999311793755396</v>
      </c>
    </row>
    <row r="22" spans="1:25" ht="36">
      <c r="A22" s="28" t="s">
        <v>14</v>
      </c>
      <c r="B22" s="27" t="s">
        <v>35</v>
      </c>
      <c r="C22" s="26">
        <f>'[1]приемка сч повт маркова'!G29</f>
        <v>1429.9970391554305</v>
      </c>
      <c r="E22" s="24"/>
      <c r="F22" s="23"/>
      <c r="G22" s="21"/>
      <c r="H22" s="21"/>
      <c r="I22" s="20"/>
      <c r="J22" s="21"/>
      <c r="K22" s="20"/>
      <c r="L22" s="19"/>
      <c r="O22" s="29">
        <v>1350</v>
      </c>
      <c r="Q22" s="16">
        <f>C22/O22*100-100</f>
        <v>5.9257066041059687</v>
      </c>
      <c r="S22" s="15">
        <f>C22-O22</f>
        <v>79.997039155430457</v>
      </c>
      <c r="Y22" s="15">
        <f>C22-C23</f>
        <v>159.9983231712672</v>
      </c>
    </row>
    <row r="23" spans="1:25" ht="39" customHeight="1">
      <c r="A23" s="28" t="s">
        <v>8</v>
      </c>
      <c r="B23" s="27" t="s">
        <v>34</v>
      </c>
      <c r="C23" s="26">
        <f>'[1]приемка счетчиков повторно'!G29</f>
        <v>1269.9987159841633</v>
      </c>
      <c r="E23" s="24" t="s">
        <v>33</v>
      </c>
      <c r="F23" s="23" t="s">
        <v>32</v>
      </c>
      <c r="G23" s="21">
        <v>459.93</v>
      </c>
      <c r="H23" s="21">
        <v>478.3272</v>
      </c>
      <c r="I23" s="20">
        <f>H23/G23</f>
        <v>1.04</v>
      </c>
      <c r="J23" s="21">
        <f>'[1]приемка счетчиков повторно'!G26</f>
        <v>738.94074978416324</v>
      </c>
      <c r="K23" s="20">
        <f>J23/G23</f>
        <v>1.6066374226168401</v>
      </c>
      <c r="L23" s="19">
        <f>C23-O23</f>
        <v>69.998715984163255</v>
      </c>
      <c r="O23" s="29">
        <v>1200</v>
      </c>
      <c r="Q23" s="16">
        <f>C23/O23*100-100</f>
        <v>5.8332263320135951</v>
      </c>
      <c r="S23" s="15">
        <f>C23-O23</f>
        <v>69.998715984163255</v>
      </c>
    </row>
    <row r="24" spans="1:25" ht="40.5" customHeight="1">
      <c r="A24" s="28" t="s">
        <v>31</v>
      </c>
      <c r="B24" s="27" t="s">
        <v>30</v>
      </c>
      <c r="C24" s="26">
        <f>'[1]прием счет повт неж пом марково'!G30</f>
        <v>2660.0047047625121</v>
      </c>
      <c r="E24" s="24"/>
      <c r="F24" s="23"/>
      <c r="G24" s="21"/>
      <c r="H24" s="21"/>
      <c r="I24" s="20"/>
      <c r="J24" s="21"/>
      <c r="K24" s="20"/>
      <c r="L24" s="19"/>
      <c r="O24" s="29">
        <v>2520</v>
      </c>
      <c r="Q24" s="16">
        <f>C24/O24*100-100</f>
        <v>5.555742252480627</v>
      </c>
      <c r="S24" s="15">
        <f>C24-O24</f>
        <v>140.00470476251212</v>
      </c>
      <c r="Y24" s="15">
        <f>C24-C25</f>
        <v>320.00480713971365</v>
      </c>
    </row>
    <row r="25" spans="1:25" ht="48">
      <c r="A25" s="28" t="s">
        <v>29</v>
      </c>
      <c r="B25" s="27" t="s">
        <v>28</v>
      </c>
      <c r="C25" s="26">
        <f>'[1]прием счет повтор неж пом 04-21'!G30</f>
        <v>2339.9998976227985</v>
      </c>
      <c r="E25" s="24"/>
      <c r="F25" s="23"/>
      <c r="G25" s="21"/>
      <c r="H25" s="21"/>
      <c r="I25" s="20"/>
      <c r="J25" s="21"/>
      <c r="K25" s="20"/>
      <c r="L25" s="19"/>
      <c r="O25" s="29">
        <v>2210</v>
      </c>
      <c r="Q25" s="16">
        <f>C25/O25*100-100</f>
        <v>5.8823483087239197</v>
      </c>
      <c r="S25" s="15">
        <f>C25-O25</f>
        <v>129.99989762279847</v>
      </c>
    </row>
    <row r="26" spans="1:25" ht="24" customHeight="1">
      <c r="A26" s="28" t="s">
        <v>27</v>
      </c>
      <c r="B26" s="27" t="s">
        <v>26</v>
      </c>
      <c r="C26" s="26">
        <f>'[1]тех надзор Маркова с тр '!G16</f>
        <v>7800.0003395628792</v>
      </c>
      <c r="E26" s="24"/>
      <c r="F26" s="23"/>
      <c r="G26" s="21"/>
      <c r="H26" s="21"/>
      <c r="I26" s="20"/>
      <c r="J26" s="21"/>
      <c r="K26" s="20"/>
      <c r="L26" s="19">
        <f>C26-O26</f>
        <v>400.00033956287916</v>
      </c>
      <c r="O26" s="29">
        <v>7400</v>
      </c>
      <c r="Q26" s="16">
        <f>C26/O26*100-100</f>
        <v>5.4054099940929632</v>
      </c>
      <c r="S26" s="15">
        <f>C26-O26</f>
        <v>400.00033956287916</v>
      </c>
      <c r="Y26" s="15">
        <f>C26-C27</f>
        <v>700.0015540000004</v>
      </c>
    </row>
    <row r="27" spans="1:25" s="30" customFormat="1" ht="24" customHeight="1">
      <c r="A27" s="28" t="s">
        <v>25</v>
      </c>
      <c r="B27" s="27" t="s">
        <v>24</v>
      </c>
      <c r="C27" s="26">
        <f>'[1]тех надзор с транспортомШелехов'!G16</f>
        <v>7099.9987855628788</v>
      </c>
      <c r="E27" s="24" t="s">
        <v>21</v>
      </c>
      <c r="F27" s="23" t="s">
        <v>23</v>
      </c>
      <c r="G27" s="21">
        <v>4315.09</v>
      </c>
      <c r="H27" s="21">
        <v>4487.6936000000005</v>
      </c>
      <c r="I27" s="20">
        <f>H27/G27</f>
        <v>1.04</v>
      </c>
      <c r="J27" s="21">
        <f>[1]Технадзор!G45</f>
        <v>6199.9904329628789</v>
      </c>
      <c r="K27" s="20">
        <f>J27/G27</f>
        <v>1.4368160184290197</v>
      </c>
      <c r="L27" s="19">
        <f>C27-O27</f>
        <v>399.99878556287877</v>
      </c>
      <c r="O27" s="32">
        <v>6700</v>
      </c>
      <c r="Q27" s="16">
        <f>C27/O27*100-100</f>
        <v>5.9701311278041516</v>
      </c>
      <c r="S27" s="15">
        <f>C27-O27</f>
        <v>399.99878556287877</v>
      </c>
    </row>
    <row r="28" spans="1:25" s="30" customFormat="1" ht="30" hidden="1" customHeight="1">
      <c r="A28" s="28" t="s">
        <v>14</v>
      </c>
      <c r="B28" s="27" t="s">
        <v>22</v>
      </c>
      <c r="C28" s="26" t="e">
        <f>#REF!</f>
        <v>#REF!</v>
      </c>
      <c r="E28" s="24" t="s">
        <v>21</v>
      </c>
      <c r="F28" s="23" t="s">
        <v>20</v>
      </c>
      <c r="G28" s="21">
        <v>4315.09</v>
      </c>
      <c r="H28" s="21">
        <v>4487.6936000000005</v>
      </c>
      <c r="I28" s="20">
        <f>H28/G28</f>
        <v>1.04</v>
      </c>
      <c r="J28" s="21">
        <f>J27</f>
        <v>6199.9904329628789</v>
      </c>
      <c r="K28" s="20">
        <f>J28/G28</f>
        <v>1.4368160184290197</v>
      </c>
      <c r="L28" s="19" t="e">
        <f>C28-O28</f>
        <v>#REF!</v>
      </c>
      <c r="O28" s="32">
        <v>7233.0022439999993</v>
      </c>
      <c r="Q28" s="16" t="e">
        <f>C28/O28</f>
        <v>#REF!</v>
      </c>
      <c r="S28" s="15" t="e">
        <f>C28-O28</f>
        <v>#REF!</v>
      </c>
    </row>
    <row r="29" spans="1:25" s="30" customFormat="1" ht="30" hidden="1" customHeight="1">
      <c r="A29" s="28" t="s">
        <v>18</v>
      </c>
      <c r="B29" s="27" t="s">
        <v>19</v>
      </c>
      <c r="C29" s="26"/>
      <c r="E29" s="24"/>
      <c r="F29" s="23"/>
      <c r="G29" s="21"/>
      <c r="H29" s="21"/>
      <c r="I29" s="20"/>
      <c r="J29" s="21"/>
      <c r="K29" s="20"/>
      <c r="L29" s="19"/>
      <c r="O29" s="32"/>
      <c r="Q29" s="16"/>
      <c r="S29" s="15"/>
    </row>
    <row r="30" spans="1:25" s="30" customFormat="1" ht="26.25" customHeight="1">
      <c r="A30" s="28" t="s">
        <v>18</v>
      </c>
      <c r="B30" s="27" t="s">
        <v>17</v>
      </c>
      <c r="C30" s="26">
        <f>'[1]техобследование с тр Марково'!G42</f>
        <v>8899.9993560979347</v>
      </c>
      <c r="E30" s="24"/>
      <c r="F30" s="23"/>
      <c r="G30" s="21"/>
      <c r="H30" s="21"/>
      <c r="I30" s="20"/>
      <c r="J30" s="21"/>
      <c r="K30" s="20"/>
      <c r="L30" s="19">
        <f>C30-O30</f>
        <v>399.99935609793465</v>
      </c>
      <c r="O30" s="32">
        <v>8500</v>
      </c>
      <c r="Q30" s="16">
        <f>C30/O30*100-100</f>
        <v>4.7058747776227676</v>
      </c>
      <c r="S30" s="15">
        <f>C30-O30</f>
        <v>399.99935609793465</v>
      </c>
      <c r="Y30" s="31">
        <f>C30-C31</f>
        <v>1299.9985636755337</v>
      </c>
    </row>
    <row r="31" spans="1:25" ht="25.5" customHeight="1">
      <c r="A31" s="28" t="s">
        <v>16</v>
      </c>
      <c r="B31" s="27" t="s">
        <v>15</v>
      </c>
      <c r="C31" s="26">
        <f>'[1]техобследование с тр Ш'!G42</f>
        <v>7600.000792422401</v>
      </c>
      <c r="D31" s="25"/>
      <c r="E31" s="24" t="s">
        <v>14</v>
      </c>
      <c r="F31" s="23" t="s">
        <v>13</v>
      </c>
      <c r="G31" s="21"/>
      <c r="H31" s="21">
        <v>4505.2610744215353</v>
      </c>
      <c r="I31" s="22"/>
      <c r="J31" s="21"/>
      <c r="K31" s="20">
        <f>J31/H31</f>
        <v>0</v>
      </c>
      <c r="L31" s="19">
        <f>C31-O31</f>
        <v>400.00079242240099</v>
      </c>
      <c r="M31" s="18"/>
      <c r="N31" s="18"/>
      <c r="O31" s="29">
        <v>7200</v>
      </c>
      <c r="Q31" s="16">
        <f>C31/O31*100-100</f>
        <v>5.5555665614222391</v>
      </c>
      <c r="S31" s="15">
        <f>C31-O31</f>
        <v>400.00079242240099</v>
      </c>
    </row>
    <row r="32" spans="1:25" ht="16.5" customHeight="1">
      <c r="A32" s="28" t="s">
        <v>12</v>
      </c>
      <c r="B32" s="27" t="s">
        <v>11</v>
      </c>
      <c r="C32" s="26">
        <f>'[1]техобследование с тр Введен (2)'!G42</f>
        <v>8699.9980527815042</v>
      </c>
      <c r="D32" s="25"/>
      <c r="E32" s="24"/>
      <c r="F32" s="23"/>
      <c r="G32" s="21"/>
      <c r="H32" s="21"/>
      <c r="I32" s="22"/>
      <c r="J32" s="21"/>
      <c r="K32" s="20"/>
      <c r="L32" s="19"/>
      <c r="M32" s="18"/>
      <c r="N32" s="18"/>
      <c r="O32" s="29"/>
      <c r="Q32" s="16"/>
      <c r="S32" s="15"/>
    </row>
    <row r="33" spans="1:19" ht="24.75" customHeight="1">
      <c r="A33" s="28" t="s">
        <v>10</v>
      </c>
      <c r="B33" s="27" t="s">
        <v>9</v>
      </c>
      <c r="C33" s="26">
        <f>'[1]группа домов'!G42</f>
        <v>5149.9953477119834</v>
      </c>
      <c r="D33" s="25"/>
      <c r="E33" s="24" t="s">
        <v>8</v>
      </c>
      <c r="F33" s="23" t="s">
        <v>7</v>
      </c>
      <c r="G33" s="21"/>
      <c r="H33" s="21">
        <v>5406.3132893058428</v>
      </c>
      <c r="I33" s="22"/>
      <c r="J33" s="21"/>
      <c r="K33" s="20">
        <f>J33/H33</f>
        <v>0</v>
      </c>
      <c r="L33" s="19">
        <f>C33-O33</f>
        <v>249.99534771198341</v>
      </c>
      <c r="M33" s="18"/>
      <c r="N33" s="18"/>
      <c r="O33" s="17">
        <v>4900</v>
      </c>
      <c r="Q33" s="16">
        <f>C33/O33*100-100</f>
        <v>5.1019458716731378</v>
      </c>
      <c r="S33" s="15">
        <f>C33-O33</f>
        <v>249.99534771198341</v>
      </c>
    </row>
    <row r="34" spans="1:19" ht="15.75" customHeight="1">
      <c r="B34" s="14" t="s">
        <v>6</v>
      </c>
      <c r="C34" s="13"/>
      <c r="F34" s="12"/>
      <c r="G34" s="12"/>
      <c r="H34" s="12"/>
      <c r="I34" s="12"/>
      <c r="J34" s="11"/>
      <c r="K34" s="11"/>
    </row>
    <row r="35" spans="1:19" ht="17.25" customHeight="1">
      <c r="B35" s="10" t="s">
        <v>5</v>
      </c>
      <c r="C35" s="9"/>
    </row>
    <row r="36" spans="1:19" ht="27" customHeight="1">
      <c r="B36" s="8" t="s">
        <v>1</v>
      </c>
      <c r="C36" s="8" t="s">
        <v>4</v>
      </c>
    </row>
    <row r="37" spans="1:19" ht="27" customHeight="1">
      <c r="B37" s="7" t="s">
        <v>3</v>
      </c>
      <c r="C37" s="6" t="s">
        <v>2</v>
      </c>
    </row>
    <row r="38" spans="1:19" ht="18" customHeight="1"/>
    <row r="40" spans="1:19">
      <c r="B40" s="7"/>
      <c r="C40" s="6"/>
    </row>
    <row r="42" spans="1:19" s="3" customFormat="1">
      <c r="F42" s="3" t="s">
        <v>1</v>
      </c>
      <c r="J42" s="3" t="s">
        <v>0</v>
      </c>
    </row>
    <row r="43" spans="1:19">
      <c r="H43" s="5"/>
      <c r="J43" s="5"/>
    </row>
    <row r="44" spans="1:19">
      <c r="H44" s="5"/>
      <c r="J44" s="5"/>
    </row>
  </sheetData>
  <mergeCells count="11">
    <mergeCell ref="O15:O16"/>
    <mergeCell ref="B34:C34"/>
    <mergeCell ref="F34:K34"/>
    <mergeCell ref="B35:C35"/>
    <mergeCell ref="B13:C13"/>
    <mergeCell ref="F13:K13"/>
    <mergeCell ref="A15:A16"/>
    <mergeCell ref="B15:B16"/>
    <mergeCell ref="C15:C16"/>
    <mergeCell ref="E15:E16"/>
    <mergeCell ref="F15:F16"/>
  </mergeCells>
  <pageMargins left="0.78740157480314965" right="0" top="0.39370078740157483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Назмеев</dc:creator>
  <cp:lastModifiedBy>Игорь Назмеев</cp:lastModifiedBy>
  <dcterms:created xsi:type="dcterms:W3CDTF">2025-01-20T02:01:12Z</dcterms:created>
  <dcterms:modified xsi:type="dcterms:W3CDTF">2025-01-20T02:02:26Z</dcterms:modified>
</cp:coreProperties>
</file>